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2013г" sheetId="4" r:id="rId1"/>
  </sheets>
  <definedNames>
    <definedName name="_xlnm.Print_Area" localSheetId="0">'2013г'!$A$1:$P$38</definedName>
  </definedNames>
  <calcPr calcId="124519"/>
</workbook>
</file>

<file path=xl/calcChain.xml><?xml version="1.0" encoding="utf-8"?>
<calcChain xmlns="http://schemas.openxmlformats.org/spreadsheetml/2006/main">
  <c r="G24" i="4"/>
  <c r="H24" s="1"/>
  <c r="L19"/>
  <c r="G19" l="1"/>
  <c r="H19" s="1"/>
  <c r="J19" s="1"/>
  <c r="C36"/>
  <c r="E36"/>
  <c r="E35"/>
  <c r="G33"/>
  <c r="H33" s="1"/>
  <c r="J33" s="1"/>
  <c r="C35"/>
  <c r="G32"/>
  <c r="H32" s="1"/>
  <c r="J32" s="1"/>
  <c r="G31"/>
  <c r="H31" s="1"/>
  <c r="J31" s="1"/>
  <c r="G30"/>
  <c r="H30" s="1"/>
  <c r="J30" s="1"/>
  <c r="G29"/>
  <c r="H29" s="1"/>
  <c r="J29" s="1"/>
  <c r="G28"/>
  <c r="H28" s="1"/>
  <c r="J28" s="1"/>
  <c r="G27"/>
  <c r="H27" s="1"/>
  <c r="J27" s="1"/>
  <c r="G26"/>
  <c r="H26" s="1"/>
  <c r="J26" s="1"/>
  <c r="G25"/>
  <c r="H25" s="1"/>
  <c r="J25" s="1"/>
  <c r="G23"/>
  <c r="H23" s="1"/>
  <c r="J23" s="1"/>
  <c r="G22"/>
  <c r="H22" s="1"/>
  <c r="J22" s="1"/>
  <c r="G21"/>
  <c r="H21" s="1"/>
  <c r="J21" s="1"/>
  <c r="G20"/>
  <c r="H20" s="1"/>
  <c r="G18"/>
  <c r="H18" s="1"/>
  <c r="G36" l="1"/>
  <c r="C37"/>
  <c r="G35"/>
  <c r="E37"/>
  <c r="H35"/>
  <c r="H36"/>
  <c r="L36"/>
  <c r="J36"/>
  <c r="G37" l="1"/>
  <c r="H37"/>
  <c r="L18" l="1"/>
  <c r="L35" s="1"/>
  <c r="L37" s="1"/>
  <c r="J35"/>
  <c r="J37" s="1"/>
</calcChain>
</file>

<file path=xl/sharedStrings.xml><?xml version="1.0" encoding="utf-8"?>
<sst xmlns="http://schemas.openxmlformats.org/spreadsheetml/2006/main" count="44" uniqueCount="44">
  <si>
    <t>Код</t>
  </si>
  <si>
    <t>ШТАТНОЕ РАСПИСАНИЕ</t>
  </si>
  <si>
    <t>№ п/п</t>
  </si>
  <si>
    <t>Должность(специальность,профессия)</t>
  </si>
  <si>
    <t>Кол-во штат. ед.</t>
  </si>
  <si>
    <t>ур.коэф.</t>
  </si>
  <si>
    <t>доплата</t>
  </si>
  <si>
    <t>Примечание</t>
  </si>
  <si>
    <t xml:space="preserve">  Форма по ОКУД</t>
  </si>
  <si>
    <t>Оклад (руб)</t>
  </si>
  <si>
    <t xml:space="preserve">             МБДОУ "Обвинский детский сад"</t>
  </si>
  <si>
    <t>Всего,руб</t>
  </si>
  <si>
    <t>МРОТ, руб</t>
  </si>
  <si>
    <t>Всего с МРОТ , руб</t>
  </si>
  <si>
    <t xml:space="preserve">               по ОКПО</t>
  </si>
  <si>
    <t xml:space="preserve">     от 5 января 2004г.№1</t>
  </si>
  <si>
    <r>
      <t xml:space="preserve">                                                          </t>
    </r>
    <r>
      <rPr>
        <b/>
        <sz val="8"/>
        <rFont val="Arial Cyr"/>
        <charset val="204"/>
      </rPr>
      <t>Унифицированная форма № Т-3</t>
    </r>
  </si>
  <si>
    <t xml:space="preserve">                                                                   Утверждена постановлением Госкомстата РФ</t>
  </si>
  <si>
    <t>прочие</t>
  </si>
  <si>
    <t xml:space="preserve">ИТОГО </t>
  </si>
  <si>
    <t xml:space="preserve">                      УТВЕРЖДАЮ:                                            </t>
  </si>
  <si>
    <t>Заведующая детским садом</t>
  </si>
  <si>
    <t>Старший воспитатель</t>
  </si>
  <si>
    <t>Главный бухгалтер</t>
  </si>
  <si>
    <t>Повар</t>
  </si>
  <si>
    <t>Музыкальный руководитель</t>
  </si>
  <si>
    <t>Соц.педагог</t>
  </si>
  <si>
    <t>Воспитатель</t>
  </si>
  <si>
    <t>Кастелянша</t>
  </si>
  <si>
    <t>Кладовщик</t>
  </si>
  <si>
    <t>Помощник воспитателя (днев.)</t>
  </si>
  <si>
    <t>Помощник воспитателя (ноч)</t>
  </si>
  <si>
    <t xml:space="preserve">Подсобн.рабоч.кухни </t>
  </si>
  <si>
    <t>Машинист котельной</t>
  </si>
  <si>
    <t>Учитель -логопед</t>
  </si>
  <si>
    <t>Педагогические работники</t>
  </si>
  <si>
    <t xml:space="preserve"> Сторож</t>
  </si>
  <si>
    <t>Н.Ю.Патокина</t>
  </si>
  <si>
    <t>Главный бухгалтер:              К.В.Бобкова</t>
  </si>
  <si>
    <t>Должностной оклад ( 1 ставку)</t>
  </si>
  <si>
    <t>Заместитель заведующего по АХЧ</t>
  </si>
  <si>
    <t>вакансия</t>
  </si>
  <si>
    <t xml:space="preserve">      Приказ от "4 "мая 2018 г. № 47</t>
  </si>
  <si>
    <r>
      <t xml:space="preserve">             на период</t>
    </r>
    <r>
      <rPr>
        <b/>
        <u/>
        <sz val="8"/>
        <rFont val="Arial Cyr"/>
        <charset val="204"/>
      </rPr>
      <t xml:space="preserve"> 05.07.2018г. по 31.08.2018г.                                          </t>
    </r>
    <r>
      <rPr>
        <b/>
        <sz val="8"/>
        <rFont val="Arial Cyr"/>
        <charset val="204"/>
      </rPr>
      <t xml:space="preserve">                                                                                                                                 Штат в количестве            </t>
    </r>
    <r>
      <rPr>
        <b/>
        <u/>
        <sz val="8"/>
        <rFont val="Arial Cyr"/>
        <charset val="204"/>
      </rPr>
      <t xml:space="preserve">    24,29__ </t>
    </r>
    <r>
      <rPr>
        <b/>
        <sz val="8"/>
        <rFont val="Arial Cyr"/>
        <charset val="204"/>
      </rPr>
      <t xml:space="preserve">     единиц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</si>
</sst>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8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/>
    <xf numFmtId="2" fontId="0" fillId="0" borderId="0" xfId="0" applyNumberFormat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topLeftCell="A2" workbookViewId="0">
      <selection activeCell="R21" sqref="R21"/>
    </sheetView>
  </sheetViews>
  <sheetFormatPr defaultRowHeight="12.75"/>
  <cols>
    <col min="1" max="1" width="5.28515625" customWidth="1"/>
    <col min="2" max="2" width="26.85546875" customWidth="1"/>
    <col min="3" max="4" width="13" customWidth="1"/>
    <col min="5" max="5" width="12" customWidth="1"/>
    <col min="6" max="6" width="10.7109375" customWidth="1"/>
    <col min="7" max="7" width="13.42578125" customWidth="1"/>
    <col min="8" max="8" width="12.140625" customWidth="1"/>
    <col min="9" max="10" width="5.85546875" customWidth="1"/>
    <col min="11" max="13" width="7" customWidth="1"/>
    <col min="14" max="14" width="6.85546875" customWidth="1"/>
    <col min="15" max="15" width="12.5703125" customWidth="1"/>
    <col min="16" max="16" width="0.28515625" customWidth="1"/>
    <col min="17" max="17" width="13.140625" customWidth="1"/>
  </cols>
  <sheetData>
    <row r="1" spans="1:16" hidden="1"/>
    <row r="3" spans="1:16">
      <c r="I3" s="1" t="s">
        <v>16</v>
      </c>
      <c r="J3" s="1"/>
      <c r="K3" s="1"/>
      <c r="L3" s="1"/>
      <c r="M3" s="1"/>
      <c r="N3" s="1"/>
      <c r="O3" s="1"/>
      <c r="P3" s="1"/>
    </row>
    <row r="4" spans="1:16">
      <c r="H4" s="44" t="s">
        <v>17</v>
      </c>
      <c r="I4" s="44"/>
      <c r="J4" s="44"/>
      <c r="K4" s="44"/>
      <c r="L4" s="44"/>
      <c r="M4" s="44"/>
      <c r="N4" s="44"/>
      <c r="O4" s="44"/>
      <c r="P4" s="44"/>
    </row>
    <row r="5" spans="1:16">
      <c r="N5" s="1" t="s">
        <v>15</v>
      </c>
    </row>
    <row r="6" spans="1:16">
      <c r="O6" s="49" t="s">
        <v>0</v>
      </c>
      <c r="P6" s="49"/>
    </row>
    <row r="7" spans="1:16">
      <c r="I7" s="52" t="s">
        <v>8</v>
      </c>
      <c r="J7" s="53"/>
      <c r="K7" s="53"/>
      <c r="L7" s="53"/>
      <c r="M7" s="53"/>
      <c r="N7" s="54"/>
      <c r="O7" s="50">
        <v>301017</v>
      </c>
      <c r="P7" s="50"/>
    </row>
    <row r="8" spans="1:16">
      <c r="A8" s="2"/>
      <c r="B8" s="2"/>
      <c r="C8" s="8"/>
      <c r="D8" s="8"/>
      <c r="E8" s="8" t="s">
        <v>10</v>
      </c>
      <c r="F8" s="8"/>
      <c r="G8" s="8"/>
      <c r="H8" s="2"/>
      <c r="I8" s="50" t="s">
        <v>14</v>
      </c>
      <c r="J8" s="50"/>
      <c r="K8" s="50"/>
      <c r="L8" s="50"/>
      <c r="M8" s="50"/>
      <c r="N8" s="50"/>
      <c r="O8" s="51">
        <v>48419116</v>
      </c>
      <c r="P8" s="51"/>
    </row>
    <row r="10" spans="1:16">
      <c r="F10" s="11"/>
      <c r="G10" s="12"/>
      <c r="H10" s="4"/>
      <c r="I10" s="4"/>
      <c r="J10" s="4"/>
      <c r="K10" s="4"/>
      <c r="L10" s="4"/>
      <c r="M10" s="4"/>
    </row>
    <row r="11" spans="1:16">
      <c r="B11" s="3" t="s">
        <v>1</v>
      </c>
      <c r="F11" s="13"/>
      <c r="G11" s="14"/>
      <c r="H11" s="9" t="s">
        <v>20</v>
      </c>
      <c r="I11" s="9"/>
      <c r="J11" s="9"/>
      <c r="K11" s="9"/>
      <c r="L11" s="9"/>
      <c r="M11" s="9"/>
      <c r="O11" t="s">
        <v>37</v>
      </c>
    </row>
    <row r="12" spans="1:16">
      <c r="G12" s="45" t="s">
        <v>42</v>
      </c>
      <c r="H12" s="45"/>
      <c r="I12" s="45"/>
      <c r="J12" s="45"/>
      <c r="K12" s="45"/>
      <c r="L12" s="45"/>
      <c r="M12" s="45"/>
      <c r="N12" s="45"/>
      <c r="O12" s="45"/>
      <c r="P12" s="45"/>
    </row>
    <row r="13" spans="1:16">
      <c r="A13" s="46" t="s">
        <v>43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5" spans="1:16" ht="12.75" customHeight="1">
      <c r="A15" s="32" t="s">
        <v>2</v>
      </c>
      <c r="B15" s="41" t="s">
        <v>3</v>
      </c>
      <c r="C15" s="41" t="s">
        <v>4</v>
      </c>
      <c r="D15" s="41" t="s">
        <v>39</v>
      </c>
      <c r="E15" s="41" t="s">
        <v>9</v>
      </c>
      <c r="F15" s="40"/>
      <c r="G15" s="39"/>
      <c r="H15" s="34" t="s">
        <v>11</v>
      </c>
      <c r="I15" s="35"/>
      <c r="J15" s="34" t="s">
        <v>12</v>
      </c>
      <c r="K15" s="35"/>
      <c r="L15" s="34" t="s">
        <v>13</v>
      </c>
      <c r="M15" s="35"/>
      <c r="N15" s="34" t="s">
        <v>7</v>
      </c>
      <c r="O15" s="35"/>
    </row>
    <row r="16" spans="1:16">
      <c r="A16" s="33"/>
      <c r="B16" s="42"/>
      <c r="C16" s="42"/>
      <c r="D16" s="42"/>
      <c r="E16" s="42"/>
      <c r="F16" s="5" t="s">
        <v>6</v>
      </c>
      <c r="G16" s="5" t="s">
        <v>5</v>
      </c>
      <c r="H16" s="36"/>
      <c r="I16" s="37"/>
      <c r="J16" s="36"/>
      <c r="K16" s="37"/>
      <c r="L16" s="36"/>
      <c r="M16" s="37"/>
      <c r="N16" s="36"/>
      <c r="O16" s="37"/>
    </row>
    <row r="17" spans="1:22">
      <c r="A17" s="5">
        <v>1</v>
      </c>
      <c r="B17" s="5">
        <v>2</v>
      </c>
      <c r="C17" s="5">
        <v>3</v>
      </c>
      <c r="D17" s="23"/>
      <c r="E17" s="5">
        <v>4</v>
      </c>
      <c r="F17" s="5">
        <v>6</v>
      </c>
      <c r="G17" s="5">
        <v>7</v>
      </c>
      <c r="H17" s="38">
        <v>8</v>
      </c>
      <c r="I17" s="39"/>
      <c r="J17" s="38">
        <v>9</v>
      </c>
      <c r="K17" s="39"/>
      <c r="L17" s="38">
        <v>10</v>
      </c>
      <c r="M17" s="39"/>
      <c r="N17" s="38">
        <v>11</v>
      </c>
      <c r="O17" s="39"/>
    </row>
    <row r="18" spans="1:22">
      <c r="A18" s="5">
        <v>1</v>
      </c>
      <c r="B18" s="20" t="s">
        <v>21</v>
      </c>
      <c r="C18" s="5">
        <v>1</v>
      </c>
      <c r="D18" s="23">
        <v>11000</v>
      </c>
      <c r="E18" s="5">
        <v>13750</v>
      </c>
      <c r="F18" s="5"/>
      <c r="G18" s="6">
        <f t="shared" ref="G18:G33" si="0">E18*15%</f>
        <v>2062.5</v>
      </c>
      <c r="H18" s="28">
        <f t="shared" ref="H18:H31" si="1">G18+E18</f>
        <v>15812.5</v>
      </c>
      <c r="I18" s="29"/>
      <c r="J18" s="28">
        <v>0</v>
      </c>
      <c r="K18" s="29"/>
      <c r="L18" s="28">
        <f>H18+J18</f>
        <v>15812.5</v>
      </c>
      <c r="M18" s="29"/>
      <c r="N18" s="38"/>
      <c r="O18" s="39"/>
    </row>
    <row r="19" spans="1:22">
      <c r="A19" s="5">
        <v>2</v>
      </c>
      <c r="B19" s="20" t="s">
        <v>22</v>
      </c>
      <c r="C19" s="5">
        <v>1</v>
      </c>
      <c r="D19" s="23">
        <v>4210</v>
      </c>
      <c r="E19" s="6">
        <v>7893.75</v>
      </c>
      <c r="F19" s="6"/>
      <c r="G19" s="6">
        <f>E19*15%</f>
        <v>1184.0625</v>
      </c>
      <c r="H19" s="28">
        <f>G19+E19</f>
        <v>9077.8125</v>
      </c>
      <c r="I19" s="29"/>
      <c r="J19" s="28">
        <f>V19*C19-H19</f>
        <v>3759.6375000000007</v>
      </c>
      <c r="K19" s="29"/>
      <c r="L19" s="28">
        <f>V19*C19</f>
        <v>12837.45</v>
      </c>
      <c r="M19" s="29"/>
      <c r="N19" s="38"/>
      <c r="O19" s="39"/>
      <c r="V19">
        <v>12837.45</v>
      </c>
    </row>
    <row r="20" spans="1:22">
      <c r="A20" s="5">
        <v>3</v>
      </c>
      <c r="B20" s="20" t="s">
        <v>23</v>
      </c>
      <c r="C20" s="5">
        <v>1</v>
      </c>
      <c r="D20" s="23">
        <v>7700</v>
      </c>
      <c r="E20" s="5">
        <v>9625</v>
      </c>
      <c r="F20" s="6"/>
      <c r="G20" s="6">
        <f>E20*15%</f>
        <v>1443.75</v>
      </c>
      <c r="H20" s="28">
        <f>G20+E20</f>
        <v>11068.75</v>
      </c>
      <c r="I20" s="29"/>
      <c r="J20" s="28">
        <v>1768.7</v>
      </c>
      <c r="K20" s="29"/>
      <c r="L20" s="28">
        <v>12837.45</v>
      </c>
      <c r="M20" s="29"/>
      <c r="N20" s="38"/>
      <c r="O20" s="39"/>
    </row>
    <row r="21" spans="1:22">
      <c r="A21" s="5">
        <v>4</v>
      </c>
      <c r="B21" s="20" t="s">
        <v>24</v>
      </c>
      <c r="C21" s="5">
        <v>1.6</v>
      </c>
      <c r="D21" s="23">
        <v>2200</v>
      </c>
      <c r="E21" s="6">
        <v>3520</v>
      </c>
      <c r="F21" s="6"/>
      <c r="G21" s="6">
        <f>E21*15%</f>
        <v>528</v>
      </c>
      <c r="H21" s="28">
        <f>G21+E21</f>
        <v>4048</v>
      </c>
      <c r="I21" s="29"/>
      <c r="J21" s="28">
        <f>V19*C21-H21</f>
        <v>16491.920000000002</v>
      </c>
      <c r="K21" s="29"/>
      <c r="L21" s="28">
        <v>20539.919999999998</v>
      </c>
      <c r="M21" s="29"/>
      <c r="N21" s="38"/>
      <c r="O21" s="39"/>
    </row>
    <row r="22" spans="1:22">
      <c r="A22" s="5">
        <v>5</v>
      </c>
      <c r="B22" s="20" t="s">
        <v>25</v>
      </c>
      <c r="C22" s="5">
        <v>0.5</v>
      </c>
      <c r="D22" s="23">
        <v>3220</v>
      </c>
      <c r="E22" s="5">
        <v>3571.87</v>
      </c>
      <c r="F22" s="6"/>
      <c r="G22" s="6">
        <f>E22*15%</f>
        <v>535.78049999999996</v>
      </c>
      <c r="H22" s="28">
        <f>G22+E22</f>
        <v>4107.6504999999997</v>
      </c>
      <c r="I22" s="29"/>
      <c r="J22" s="28">
        <f>V19*C22-H22</f>
        <v>2311.0745000000006</v>
      </c>
      <c r="K22" s="29"/>
      <c r="L22" s="28">
        <v>6418.73</v>
      </c>
      <c r="M22" s="29"/>
      <c r="N22" s="38"/>
      <c r="O22" s="39"/>
    </row>
    <row r="23" spans="1:22">
      <c r="A23" s="5">
        <v>6</v>
      </c>
      <c r="B23" s="20" t="s">
        <v>26</v>
      </c>
      <c r="C23" s="5">
        <v>0.49</v>
      </c>
      <c r="D23" s="23">
        <v>3550</v>
      </c>
      <c r="E23" s="5">
        <v>3217.19</v>
      </c>
      <c r="F23" s="6"/>
      <c r="G23" s="6">
        <f>E23*15%</f>
        <v>482.57849999999996</v>
      </c>
      <c r="H23" s="28">
        <f>G23+E23</f>
        <v>3699.7685000000001</v>
      </c>
      <c r="I23" s="29"/>
      <c r="J23" s="28">
        <f>V19*C23-H23</f>
        <v>2590.5820000000003</v>
      </c>
      <c r="K23" s="29"/>
      <c r="L23" s="28">
        <v>6290.35</v>
      </c>
      <c r="M23" s="29"/>
      <c r="N23" s="38"/>
      <c r="O23" s="39"/>
    </row>
    <row r="24" spans="1:22">
      <c r="A24" s="5">
        <v>7</v>
      </c>
      <c r="B24" s="25" t="s">
        <v>40</v>
      </c>
      <c r="C24" s="5">
        <v>0.75</v>
      </c>
      <c r="D24" s="23">
        <v>7700</v>
      </c>
      <c r="E24" s="6">
        <v>5775</v>
      </c>
      <c r="F24" s="6"/>
      <c r="G24" s="6">
        <f>E24*15%</f>
        <v>866.25</v>
      </c>
      <c r="H24" s="28">
        <f>G24+E24</f>
        <v>6641.25</v>
      </c>
      <c r="I24" s="29"/>
      <c r="J24" s="28">
        <v>2986.84</v>
      </c>
      <c r="K24" s="29"/>
      <c r="L24" s="28">
        <v>9628.09</v>
      </c>
      <c r="M24" s="29"/>
      <c r="N24" s="38" t="s">
        <v>41</v>
      </c>
      <c r="O24" s="39"/>
    </row>
    <row r="25" spans="1:22">
      <c r="A25" s="5">
        <v>8</v>
      </c>
      <c r="B25" s="20" t="s">
        <v>27</v>
      </c>
      <c r="C25" s="5">
        <v>5.5</v>
      </c>
      <c r="D25" s="23">
        <v>3870</v>
      </c>
      <c r="E25" s="22">
        <v>38282.51</v>
      </c>
      <c r="F25" s="6"/>
      <c r="G25" s="6">
        <f t="shared" si="0"/>
        <v>5742.3765000000003</v>
      </c>
      <c r="H25" s="28">
        <f t="shared" si="1"/>
        <v>44024.886500000001</v>
      </c>
      <c r="I25" s="29"/>
      <c r="J25" s="28">
        <f>V19*C25-H25</f>
        <v>26581.088500000005</v>
      </c>
      <c r="K25" s="29"/>
      <c r="L25" s="28">
        <v>70605.98</v>
      </c>
      <c r="M25" s="29"/>
      <c r="N25" s="38"/>
      <c r="O25" s="39"/>
    </row>
    <row r="26" spans="1:22">
      <c r="A26" s="5">
        <v>9</v>
      </c>
      <c r="B26" s="20" t="s">
        <v>28</v>
      </c>
      <c r="C26" s="5">
        <v>0.25</v>
      </c>
      <c r="D26" s="23">
        <v>2200</v>
      </c>
      <c r="E26" s="6">
        <v>550</v>
      </c>
      <c r="F26" s="6"/>
      <c r="G26" s="6">
        <f t="shared" si="0"/>
        <v>82.5</v>
      </c>
      <c r="H26" s="28">
        <f t="shared" si="1"/>
        <v>632.5</v>
      </c>
      <c r="I26" s="29"/>
      <c r="J26" s="28">
        <f>V19*C26-H26</f>
        <v>2576.8625000000002</v>
      </c>
      <c r="K26" s="29"/>
      <c r="L26" s="28">
        <v>3209.36</v>
      </c>
      <c r="M26" s="29"/>
      <c r="N26" s="38"/>
      <c r="O26" s="39"/>
    </row>
    <row r="27" spans="1:22">
      <c r="A27" s="5">
        <v>10</v>
      </c>
      <c r="B27" s="20" t="s">
        <v>29</v>
      </c>
      <c r="C27" s="5">
        <v>0.75</v>
      </c>
      <c r="D27" s="23">
        <v>2200</v>
      </c>
      <c r="E27" s="6">
        <v>1650</v>
      </c>
      <c r="F27" s="6"/>
      <c r="G27" s="6">
        <f t="shared" si="0"/>
        <v>247.5</v>
      </c>
      <c r="H27" s="28">
        <f t="shared" si="1"/>
        <v>1897.5</v>
      </c>
      <c r="I27" s="29"/>
      <c r="J27" s="28">
        <f>V19*C27-H27</f>
        <v>7730.5875000000015</v>
      </c>
      <c r="K27" s="29"/>
      <c r="L27" s="28">
        <v>9628.09</v>
      </c>
      <c r="M27" s="29"/>
      <c r="N27" s="38"/>
      <c r="O27" s="39"/>
    </row>
    <row r="28" spans="1:22">
      <c r="A28" s="5">
        <v>11</v>
      </c>
      <c r="B28" s="20" t="s">
        <v>30</v>
      </c>
      <c r="C28" s="26">
        <v>4.25</v>
      </c>
      <c r="D28" s="26">
        <v>2590</v>
      </c>
      <c r="E28" s="27">
        <v>13157.2</v>
      </c>
      <c r="F28" s="27"/>
      <c r="G28" s="27">
        <f t="shared" si="0"/>
        <v>1973.58</v>
      </c>
      <c r="H28" s="30">
        <f t="shared" si="1"/>
        <v>15130.78</v>
      </c>
      <c r="I28" s="31"/>
      <c r="J28" s="30">
        <f>V19*C28-H28</f>
        <v>39428.382500000007</v>
      </c>
      <c r="K28" s="31"/>
      <c r="L28" s="30">
        <v>54559.16</v>
      </c>
      <c r="M28" s="31"/>
      <c r="N28" s="38"/>
      <c r="O28" s="39"/>
    </row>
    <row r="29" spans="1:22">
      <c r="A29" s="5">
        <v>12</v>
      </c>
      <c r="B29" s="20" t="s">
        <v>31</v>
      </c>
      <c r="C29" s="5">
        <v>1.5</v>
      </c>
      <c r="D29" s="23">
        <v>2590</v>
      </c>
      <c r="E29" s="6">
        <v>3885</v>
      </c>
      <c r="F29" s="6"/>
      <c r="G29" s="6">
        <f t="shared" si="0"/>
        <v>582.75</v>
      </c>
      <c r="H29" s="28">
        <f t="shared" si="1"/>
        <v>4467.75</v>
      </c>
      <c r="I29" s="29"/>
      <c r="J29" s="28">
        <f>V19*C29-H29</f>
        <v>14788.425000000003</v>
      </c>
      <c r="K29" s="29"/>
      <c r="L29" s="28">
        <v>19256.18</v>
      </c>
      <c r="M29" s="29"/>
      <c r="N29" s="38"/>
      <c r="O29" s="39"/>
    </row>
    <row r="30" spans="1:22">
      <c r="A30" s="5">
        <v>13</v>
      </c>
      <c r="B30" s="20" t="s">
        <v>32</v>
      </c>
      <c r="C30" s="5">
        <v>0.2</v>
      </c>
      <c r="D30" s="23">
        <v>2200</v>
      </c>
      <c r="E30" s="6">
        <v>440</v>
      </c>
      <c r="F30" s="6"/>
      <c r="G30" s="6">
        <f t="shared" si="0"/>
        <v>66</v>
      </c>
      <c r="H30" s="28">
        <f t="shared" si="1"/>
        <v>506</v>
      </c>
      <c r="I30" s="29"/>
      <c r="J30" s="28">
        <f>V19*C30-H30</f>
        <v>2061.4900000000002</v>
      </c>
      <c r="K30" s="29"/>
      <c r="L30" s="28">
        <v>2567.4899999999998</v>
      </c>
      <c r="M30" s="29"/>
      <c r="N30" s="38"/>
      <c r="O30" s="39"/>
    </row>
    <row r="31" spans="1:22">
      <c r="A31" s="5">
        <v>14</v>
      </c>
      <c r="B31" s="20" t="s">
        <v>33</v>
      </c>
      <c r="C31" s="5">
        <v>3</v>
      </c>
      <c r="D31" s="23">
        <v>2200</v>
      </c>
      <c r="E31" s="6">
        <v>6600</v>
      </c>
      <c r="F31" s="6"/>
      <c r="G31" s="6">
        <f t="shared" si="0"/>
        <v>990</v>
      </c>
      <c r="H31" s="28">
        <f t="shared" si="1"/>
        <v>7590</v>
      </c>
      <c r="I31" s="29"/>
      <c r="J31" s="28">
        <f>V19*C31-H31</f>
        <v>30922.350000000006</v>
      </c>
      <c r="K31" s="29"/>
      <c r="L31" s="28">
        <v>38512.35</v>
      </c>
      <c r="M31" s="29"/>
      <c r="N31" s="38"/>
      <c r="O31" s="39"/>
    </row>
    <row r="32" spans="1:22">
      <c r="A32" s="5">
        <v>15</v>
      </c>
      <c r="B32" s="21" t="s">
        <v>36</v>
      </c>
      <c r="C32" s="5">
        <v>2</v>
      </c>
      <c r="D32" s="23">
        <v>2200</v>
      </c>
      <c r="E32" s="6">
        <v>4400</v>
      </c>
      <c r="F32" s="6"/>
      <c r="G32" s="6">
        <f t="shared" si="0"/>
        <v>660</v>
      </c>
      <c r="H32" s="28">
        <f>G32+E32</f>
        <v>5060</v>
      </c>
      <c r="I32" s="29"/>
      <c r="J32" s="28">
        <f>V19*C32-H32</f>
        <v>20614.900000000001</v>
      </c>
      <c r="K32" s="29"/>
      <c r="L32" s="28">
        <v>25674.9</v>
      </c>
      <c r="M32" s="29"/>
      <c r="N32" s="38"/>
      <c r="O32" s="39"/>
    </row>
    <row r="33" spans="1:17">
      <c r="A33" s="5">
        <v>16</v>
      </c>
      <c r="B33" s="20" t="s">
        <v>34</v>
      </c>
      <c r="C33" s="5">
        <v>0.5</v>
      </c>
      <c r="D33" s="23">
        <v>4210</v>
      </c>
      <c r="E33" s="6">
        <v>3421.13</v>
      </c>
      <c r="F33" s="6"/>
      <c r="G33" s="6">
        <f t="shared" si="0"/>
        <v>513.16949999999997</v>
      </c>
      <c r="H33" s="28">
        <f>G33+E33</f>
        <v>3934.2995000000001</v>
      </c>
      <c r="I33" s="29"/>
      <c r="J33" s="28">
        <f>L33-H33</f>
        <v>2484.4304999999995</v>
      </c>
      <c r="K33" s="29"/>
      <c r="L33" s="28">
        <v>6418.73</v>
      </c>
      <c r="M33" s="29"/>
      <c r="N33" s="38"/>
      <c r="O33" s="39"/>
    </row>
    <row r="34" spans="1:17">
      <c r="A34" s="5">
        <v>17</v>
      </c>
      <c r="B34" s="20"/>
      <c r="C34" s="5"/>
      <c r="D34" s="23"/>
      <c r="E34" s="6"/>
      <c r="F34" s="6"/>
      <c r="G34" s="6"/>
      <c r="H34" s="28"/>
      <c r="I34" s="29"/>
      <c r="J34" s="28"/>
      <c r="K34" s="29"/>
      <c r="L34" s="28"/>
      <c r="M34" s="29"/>
      <c r="N34" s="18"/>
      <c r="O34" s="19"/>
    </row>
    <row r="35" spans="1:17" ht="18.75" customHeight="1">
      <c r="A35" s="7"/>
      <c r="B35" s="15" t="s">
        <v>19</v>
      </c>
      <c r="C35" s="15">
        <f>SUM(C18:C34)</f>
        <v>24.29</v>
      </c>
      <c r="D35" s="15"/>
      <c r="E35" s="15">
        <f>SUM(E18:E34)</f>
        <v>119738.65000000001</v>
      </c>
      <c r="F35" s="16"/>
      <c r="G35" s="16">
        <f>SUM(G18:G34)</f>
        <v>17960.797499999997</v>
      </c>
      <c r="H35" s="47">
        <f>SUM(H18:H34)</f>
        <v>137699.44749999998</v>
      </c>
      <c r="I35" s="48"/>
      <c r="J35" s="47">
        <f>SUM(J18:J34)</f>
        <v>177097.27050000001</v>
      </c>
      <c r="K35" s="48"/>
      <c r="L35" s="47">
        <f>SUM(L18:L34)</f>
        <v>314796.73</v>
      </c>
      <c r="M35" s="48"/>
      <c r="N35" s="56"/>
      <c r="O35" s="57"/>
      <c r="Q35" s="10"/>
    </row>
    <row r="36" spans="1:17">
      <c r="A36" s="7"/>
      <c r="B36" s="7" t="s">
        <v>35</v>
      </c>
      <c r="C36" s="15">
        <f>C19+C22+C23+C25+C33</f>
        <v>7.99</v>
      </c>
      <c r="D36" s="15"/>
      <c r="E36" s="16">
        <f>E19+E22+E23+E25+E33</f>
        <v>56386.45</v>
      </c>
      <c r="F36" s="16"/>
      <c r="G36" s="16">
        <f>G19+G22+G23+G25+G33</f>
        <v>8457.9675000000007</v>
      </c>
      <c r="H36" s="47">
        <f>H19+H22+H23+H25+H33</f>
        <v>64844.417500000003</v>
      </c>
      <c r="I36" s="48"/>
      <c r="J36" s="47">
        <f>J33</f>
        <v>2484.4304999999995</v>
      </c>
      <c r="K36" s="48"/>
      <c r="L36" s="47">
        <f>L19+L22+L23+L25+L33</f>
        <v>102571.23999999999</v>
      </c>
      <c r="M36" s="48"/>
      <c r="N36" s="58"/>
      <c r="O36" s="59"/>
      <c r="Q36" s="10"/>
    </row>
    <row r="37" spans="1:17">
      <c r="A37" s="17"/>
      <c r="B37" s="15" t="s">
        <v>18</v>
      </c>
      <c r="C37" s="16">
        <f>C35-C36</f>
        <v>16.299999999999997</v>
      </c>
      <c r="D37" s="16"/>
      <c r="E37" s="16">
        <f>E35-E36</f>
        <v>63352.200000000012</v>
      </c>
      <c r="F37" s="15"/>
      <c r="G37" s="16">
        <f>G35-G36</f>
        <v>9502.8299999999963</v>
      </c>
      <c r="H37" s="47">
        <f>H35-H36</f>
        <v>72855.02999999997</v>
      </c>
      <c r="I37" s="55"/>
      <c r="J37" s="47">
        <f>J35-J36</f>
        <v>174612.84000000003</v>
      </c>
      <c r="K37" s="55"/>
      <c r="L37" s="47">
        <f>L35-L36</f>
        <v>212225.49</v>
      </c>
      <c r="M37" s="55"/>
      <c r="N37" s="60"/>
      <c r="O37" s="61"/>
    </row>
    <row r="38" spans="1:17" ht="49.5" customHeight="1">
      <c r="A38" s="43" t="s">
        <v>38</v>
      </c>
      <c r="B38" s="43"/>
      <c r="C38" s="43"/>
      <c r="D38" s="24"/>
    </row>
  </sheetData>
  <mergeCells count="102">
    <mergeCell ref="J36:K36"/>
    <mergeCell ref="N30:O30"/>
    <mergeCell ref="N29:O29"/>
    <mergeCell ref="H29:I29"/>
    <mergeCell ref="L37:M37"/>
    <mergeCell ref="H32:I32"/>
    <mergeCell ref="N32:O32"/>
    <mergeCell ref="N35:O35"/>
    <mergeCell ref="H31:I31"/>
    <mergeCell ref="N36:O36"/>
    <mergeCell ref="N37:O37"/>
    <mergeCell ref="H36:I36"/>
    <mergeCell ref="H37:I37"/>
    <mergeCell ref="J37:K37"/>
    <mergeCell ref="L36:M36"/>
    <mergeCell ref="H35:I35"/>
    <mergeCell ref="N31:O31"/>
    <mergeCell ref="N33:O33"/>
    <mergeCell ref="N27:O27"/>
    <mergeCell ref="N26:O26"/>
    <mergeCell ref="J29:K29"/>
    <mergeCell ref="L34:M34"/>
    <mergeCell ref="J30:K30"/>
    <mergeCell ref="J31:K31"/>
    <mergeCell ref="N28:O28"/>
    <mergeCell ref="L35:M35"/>
    <mergeCell ref="L28:M28"/>
    <mergeCell ref="L29:M29"/>
    <mergeCell ref="L26:M26"/>
    <mergeCell ref="L27:M27"/>
    <mergeCell ref="L30:M30"/>
    <mergeCell ref="L31:M31"/>
    <mergeCell ref="L32:M32"/>
    <mergeCell ref="L33:M33"/>
    <mergeCell ref="O7:P7"/>
    <mergeCell ref="O8:P8"/>
    <mergeCell ref="I7:N7"/>
    <mergeCell ref="J19:K19"/>
    <mergeCell ref="J24:K24"/>
    <mergeCell ref="L23:M23"/>
    <mergeCell ref="N17:O17"/>
    <mergeCell ref="J17:K17"/>
    <mergeCell ref="L17:M17"/>
    <mergeCell ref="L21:M21"/>
    <mergeCell ref="J21:K21"/>
    <mergeCell ref="J20:K20"/>
    <mergeCell ref="N18:O18"/>
    <mergeCell ref="J18:K18"/>
    <mergeCell ref="H18:I18"/>
    <mergeCell ref="L19:M19"/>
    <mergeCell ref="A38:C38"/>
    <mergeCell ref="H4:P4"/>
    <mergeCell ref="N21:O21"/>
    <mergeCell ref="H21:I21"/>
    <mergeCell ref="N20:O20"/>
    <mergeCell ref="H20:I20"/>
    <mergeCell ref="G12:P12"/>
    <mergeCell ref="N19:O19"/>
    <mergeCell ref="A13:P13"/>
    <mergeCell ref="J35:K35"/>
    <mergeCell ref="O6:P6"/>
    <mergeCell ref="I8:N8"/>
    <mergeCell ref="H22:I22"/>
    <mergeCell ref="N22:O22"/>
    <mergeCell ref="H23:I23"/>
    <mergeCell ref="N15:O16"/>
    <mergeCell ref="N25:O25"/>
    <mergeCell ref="N23:O23"/>
    <mergeCell ref="J22:K22"/>
    <mergeCell ref="J23:K23"/>
    <mergeCell ref="H24:I24"/>
    <mergeCell ref="N24:O24"/>
    <mergeCell ref="H25:I25"/>
    <mergeCell ref="L24:M24"/>
    <mergeCell ref="L25:M25"/>
    <mergeCell ref="L22:M22"/>
    <mergeCell ref="J25:K25"/>
    <mergeCell ref="L20:M20"/>
    <mergeCell ref="A15:A16"/>
    <mergeCell ref="H15:I16"/>
    <mergeCell ref="H17:I17"/>
    <mergeCell ref="L18:M18"/>
    <mergeCell ref="F15:G15"/>
    <mergeCell ref="L15:M16"/>
    <mergeCell ref="J15:K16"/>
    <mergeCell ref="E15:E16"/>
    <mergeCell ref="C15:C16"/>
    <mergeCell ref="H19:I19"/>
    <mergeCell ref="B15:B16"/>
    <mergeCell ref="D15:D16"/>
    <mergeCell ref="H27:I27"/>
    <mergeCell ref="H28:I28"/>
    <mergeCell ref="H26:I26"/>
    <mergeCell ref="H34:I34"/>
    <mergeCell ref="J34:K34"/>
    <mergeCell ref="H30:I30"/>
    <mergeCell ref="J28:K28"/>
    <mergeCell ref="J32:K32"/>
    <mergeCell ref="J33:K33"/>
    <mergeCell ref="J26:K26"/>
    <mergeCell ref="J27:K27"/>
    <mergeCell ref="H33:I3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2013г</vt:lpstr>
      <vt:lpstr>'2013г'!Область_печати</vt:lpstr>
    </vt:vector>
  </TitlesOfParts>
  <Company>Менделеевский детсад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</cp:lastModifiedBy>
  <cp:lastPrinted>2018-05-04T07:06:36Z</cp:lastPrinted>
  <dcterms:created xsi:type="dcterms:W3CDTF">2009-09-18T09:58:19Z</dcterms:created>
  <dcterms:modified xsi:type="dcterms:W3CDTF">2018-05-04T07:26:38Z</dcterms:modified>
</cp:coreProperties>
</file>